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3215" windowHeight="7785" activeTab="0"/>
  </bookViews>
  <sheets>
    <sheet name="Sheet1" sheetId="1" r:id="rId1"/>
    <sheet name="Sheet2" sheetId="2" r:id="rId2"/>
    <sheet name="Sheet3" sheetId="3" r:id="rId3"/>
  </sheets>
  <definedNames>
    <definedName name="avgpv">'Sheet1'!$F$19</definedName>
    <definedName name="patm">'Sheet1'!$B$3</definedName>
    <definedName name="solver_adj" localSheetId="0" hidden="1">'Sheet1'!$B$3,'Sheet1'!$B$4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Vtube">'Sheet1'!$B$4</definedName>
  </definedNames>
  <calcPr fullCalcOnLoad="1"/>
</workbook>
</file>

<file path=xl/sharedStrings.xml><?xml version="1.0" encoding="utf-8"?>
<sst xmlns="http://schemas.openxmlformats.org/spreadsheetml/2006/main" count="13" uniqueCount="13">
  <si>
    <t>pressure</t>
  </si>
  <si>
    <t>volume</t>
  </si>
  <si>
    <t>pV</t>
  </si>
  <si>
    <t>patm</t>
  </si>
  <si>
    <t>Vtube</t>
  </si>
  <si>
    <t>pnew</t>
  </si>
  <si>
    <t>vnew</t>
  </si>
  <si>
    <t>pVnew</t>
  </si>
  <si>
    <t>vmodel</t>
  </si>
  <si>
    <t>avgpv</t>
  </si>
  <si>
    <t>sumsq</t>
  </si>
  <si>
    <t>difference</t>
  </si>
  <si>
    <t>squares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</si>
</sst>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Boyle's Law Data Fit of Air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Sheet1!$A$10:$A$17</c:f>
              <c:numCache/>
            </c:numRef>
          </c:xVal>
          <c:yVal>
            <c:numRef>
              <c:f>Sheet1!$G$10:$G$17</c:f>
              <c:numCache/>
            </c:numRef>
          </c:yVal>
          <c:smooth val="0"/>
        </c:ser>
        <c:ser>
          <c:idx val="1"/>
          <c:order val="1"/>
          <c:tx>
            <c:v>pvmodel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Sheet1!$A$10:$A$17</c:f>
              <c:numCache/>
            </c:numRef>
          </c:xVal>
          <c:yVal>
            <c:numRef>
              <c:f>Sheet1!$E$10:$E$17</c:f>
              <c:numCache/>
            </c:numRef>
          </c:yVal>
          <c:smooth val="0"/>
        </c:ser>
        <c:axId val="51278610"/>
        <c:axId val="58854307"/>
      </c:scatterChart>
      <c:valAx>
        <c:axId val="5127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Gauge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4307"/>
        <c:crosses val="autoZero"/>
        <c:crossBetween val="midCat"/>
        <c:dispUnits/>
      </c:valAx>
      <c:valAx>
        <c:axId val="58854307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Syringe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78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7</xdr:row>
      <xdr:rowOff>85725</xdr:rowOff>
    </xdr:from>
    <xdr:to>
      <xdr:col>14</xdr:col>
      <xdr:colOff>476250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5657850" y="1219200"/>
        <a:ext cx="3352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104775</xdr:colOff>
      <xdr:row>0</xdr:row>
      <xdr:rowOff>142875</xdr:rowOff>
    </xdr:from>
    <xdr:to>
      <xdr:col>7</xdr:col>
      <xdr:colOff>466725</xdr:colOff>
      <xdr:row>2</xdr:row>
      <xdr:rowOff>28575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42875"/>
          <a:ext cx="2190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28575</xdr:rowOff>
    </xdr:from>
    <xdr:to>
      <xdr:col>7</xdr:col>
      <xdr:colOff>438150</xdr:colOff>
      <xdr:row>3</xdr:row>
      <xdr:rowOff>142875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514350"/>
          <a:ext cx="2162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9"/>
  <sheetViews>
    <sheetView tabSelected="1" workbookViewId="0" topLeftCell="A1">
      <selection activeCell="B3" sqref="B3:B4"/>
    </sheetView>
  </sheetViews>
  <sheetFormatPr defaultColWidth="9.140625" defaultRowHeight="12.75"/>
  <sheetData>
    <row r="2" ht="12.75">
      <c r="D2">
        <v>38</v>
      </c>
    </row>
    <row r="3" spans="1:2" ht="12.75">
      <c r="A3" t="s">
        <v>3</v>
      </c>
      <c r="B3" s="1">
        <v>15.032183063932987</v>
      </c>
    </row>
    <row r="4" spans="1:4" ht="12.75">
      <c r="A4" t="s">
        <v>4</v>
      </c>
      <c r="B4" s="1">
        <v>7.0503356891654825</v>
      </c>
      <c r="D4">
        <v>35</v>
      </c>
    </row>
    <row r="9" spans="1:9" ht="12.75">
      <c r="A9" t="s">
        <v>0</v>
      </c>
      <c r="B9" t="s">
        <v>1</v>
      </c>
      <c r="C9" t="s">
        <v>2</v>
      </c>
      <c r="D9" t="s">
        <v>5</v>
      </c>
      <c r="E9" t="s">
        <v>6</v>
      </c>
      <c r="F9" t="s">
        <v>7</v>
      </c>
      <c r="G9" t="s">
        <v>8</v>
      </c>
      <c r="H9" t="s">
        <v>11</v>
      </c>
      <c r="I9" t="s">
        <v>12</v>
      </c>
    </row>
    <row r="10" spans="1:9" ht="12.75">
      <c r="A10">
        <v>0</v>
      </c>
      <c r="B10">
        <v>58</v>
      </c>
      <c r="C10">
        <f>A10*B10</f>
        <v>0</v>
      </c>
      <c r="D10">
        <f>A10+patm</f>
        <v>15.032183063932987</v>
      </c>
      <c r="E10">
        <f>B10+Vtube</f>
        <v>65.05033568916548</v>
      </c>
      <c r="F10">
        <f>D10*E10</f>
        <v>977.8485544498288</v>
      </c>
      <c r="G10">
        <f>avgpv/D10</f>
        <v>64.96941222957842</v>
      </c>
      <c r="H10">
        <f>F10-avgpv</f>
        <v>1.2164562586793863</v>
      </c>
      <c r="I10">
        <f>H10^2</f>
        <v>1.47976582928025</v>
      </c>
    </row>
    <row r="11" spans="1:9" ht="12.75">
      <c r="A11">
        <v>5</v>
      </c>
      <c r="B11">
        <v>41</v>
      </c>
      <c r="C11">
        <f aca="true" t="shared" si="0" ref="C11:C17">A11*B11</f>
        <v>205</v>
      </c>
      <c r="D11">
        <f aca="true" t="shared" si="1" ref="D11:D17">A11+patm</f>
        <v>20.032183063932987</v>
      </c>
      <c r="E11">
        <f aca="true" t="shared" si="2" ref="E11:E17">B11+Vtube</f>
        <v>48.05033568916548</v>
      </c>
      <c r="F11">
        <f aca="true" t="shared" si="3" ref="F11:F17">D11*E11</f>
        <v>962.5531208087955</v>
      </c>
      <c r="G11">
        <f aca="true" t="shared" si="4" ref="G11:G17">avgpv/D11</f>
        <v>48.75315361656863</v>
      </c>
      <c r="H11">
        <f aca="true" t="shared" si="5" ref="H11:H17">F11-avgpv</f>
        <v>-14.078977382353969</v>
      </c>
      <c r="I11">
        <f aca="true" t="shared" si="6" ref="I11:I17">H11^2</f>
        <v>198.21760413283462</v>
      </c>
    </row>
    <row r="12" spans="1:9" ht="12.75">
      <c r="A12">
        <v>10</v>
      </c>
      <c r="B12">
        <v>32.5</v>
      </c>
      <c r="C12">
        <f t="shared" si="0"/>
        <v>325</v>
      </c>
      <c r="D12">
        <f t="shared" si="1"/>
        <v>25.032183063932987</v>
      </c>
      <c r="E12">
        <f t="shared" si="2"/>
        <v>39.55033568916548</v>
      </c>
      <c r="F12">
        <f t="shared" si="3"/>
        <v>990.0312432111924</v>
      </c>
      <c r="G12">
        <f t="shared" si="4"/>
        <v>39.01505896216883</v>
      </c>
      <c r="H12">
        <f t="shared" si="5"/>
        <v>13.399145020042965</v>
      </c>
      <c r="I12">
        <f t="shared" si="6"/>
        <v>179.5370872681422</v>
      </c>
    </row>
    <row r="13" spans="1:9" ht="12.75">
      <c r="A13">
        <v>15</v>
      </c>
      <c r="B13">
        <v>26</v>
      </c>
      <c r="C13">
        <f t="shared" si="0"/>
        <v>390</v>
      </c>
      <c r="D13">
        <f t="shared" si="1"/>
        <v>30.032183063932987</v>
      </c>
      <c r="E13">
        <f t="shared" si="2"/>
        <v>33.05033568916548</v>
      </c>
      <c r="F13">
        <f t="shared" si="3"/>
        <v>992.5737317414555</v>
      </c>
      <c r="G13">
        <f t="shared" si="4"/>
        <v>32.519517349507346</v>
      </c>
      <c r="H13">
        <f t="shared" si="5"/>
        <v>15.941633550306051</v>
      </c>
      <c r="I13">
        <f t="shared" si="6"/>
        <v>254.1356802522435</v>
      </c>
    </row>
    <row r="14" spans="1:9" ht="12.75">
      <c r="A14">
        <v>20</v>
      </c>
      <c r="B14">
        <v>20.5</v>
      </c>
      <c r="C14">
        <f t="shared" si="0"/>
        <v>410</v>
      </c>
      <c r="D14">
        <f t="shared" si="1"/>
        <v>35.03218306393299</v>
      </c>
      <c r="E14">
        <f t="shared" si="2"/>
        <v>27.550335689165482</v>
      </c>
      <c r="F14">
        <f t="shared" si="3"/>
        <v>965.1484033356517</v>
      </c>
      <c r="G14">
        <f t="shared" si="4"/>
        <v>27.878139835271373</v>
      </c>
      <c r="H14">
        <f t="shared" si="5"/>
        <v>-11.483694855497788</v>
      </c>
      <c r="I14">
        <f t="shared" si="6"/>
        <v>131.87524753418637</v>
      </c>
    </row>
    <row r="15" spans="1:9" ht="12.75">
      <c r="A15">
        <v>25</v>
      </c>
      <c r="B15">
        <v>17</v>
      </c>
      <c r="C15">
        <f t="shared" si="0"/>
        <v>425</v>
      </c>
      <c r="D15">
        <f t="shared" si="1"/>
        <v>40.03218306393299</v>
      </c>
      <c r="E15">
        <f t="shared" si="2"/>
        <v>24.050335689165482</v>
      </c>
      <c r="F15">
        <f t="shared" si="3"/>
        <v>962.7874410577136</v>
      </c>
      <c r="G15">
        <f t="shared" si="4"/>
        <v>24.39617386419894</v>
      </c>
      <c r="H15">
        <f t="shared" si="5"/>
        <v>-13.844657133435817</v>
      </c>
      <c r="I15">
        <f t="shared" si="6"/>
        <v>191.67453114239524</v>
      </c>
    </row>
    <row r="16" spans="1:9" ht="12.75">
      <c r="A16">
        <v>30</v>
      </c>
      <c r="B16">
        <v>14.8</v>
      </c>
      <c r="C16">
        <f t="shared" si="0"/>
        <v>444</v>
      </c>
      <c r="D16">
        <f t="shared" si="1"/>
        <v>45.03218306393299</v>
      </c>
      <c r="E16">
        <f t="shared" si="2"/>
        <v>21.850335689165483</v>
      </c>
      <c r="F16">
        <f t="shared" si="3"/>
        <v>983.9683167628884</v>
      </c>
      <c r="G16">
        <f t="shared" si="4"/>
        <v>21.68742512004376</v>
      </c>
      <c r="H16">
        <f t="shared" si="5"/>
        <v>7.336218571738982</v>
      </c>
      <c r="I16">
        <f t="shared" si="6"/>
        <v>53.82010293232795</v>
      </c>
    </row>
    <row r="17" spans="1:9" ht="12.75">
      <c r="A17">
        <v>35</v>
      </c>
      <c r="B17">
        <v>12.5</v>
      </c>
      <c r="C17">
        <f t="shared" si="0"/>
        <v>437.5</v>
      </c>
      <c r="D17">
        <f t="shared" si="1"/>
        <v>50.03218306393299</v>
      </c>
      <c r="E17">
        <f t="shared" si="2"/>
        <v>19.550335689165482</v>
      </c>
      <c r="F17">
        <f t="shared" si="3"/>
        <v>978.14597416167</v>
      </c>
      <c r="G17">
        <f t="shared" si="4"/>
        <v>19.52007764568603</v>
      </c>
      <c r="H17">
        <f t="shared" si="5"/>
        <v>1.5138759705205302</v>
      </c>
      <c r="I17">
        <f t="shared" si="6"/>
        <v>2.2918204541194775</v>
      </c>
    </row>
    <row r="19" spans="5:9" ht="12.75">
      <c r="E19" t="s">
        <v>9</v>
      </c>
      <c r="F19">
        <f>AVERAGE(F10:F17)</f>
        <v>976.6320981911495</v>
      </c>
      <c r="H19" t="s">
        <v>10</v>
      </c>
      <c r="I19">
        <f>SUM(I10:I17)</f>
        <v>1013.0318395455296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Edward A. Mottel</cp:lastModifiedBy>
  <dcterms:created xsi:type="dcterms:W3CDTF">2002-01-29T20:55:41Z</dcterms:created>
  <dcterms:modified xsi:type="dcterms:W3CDTF">2002-02-05T02:55:45Z</dcterms:modified>
  <cp:category/>
  <cp:version/>
  <cp:contentType/>
  <cp:contentStatus/>
</cp:coreProperties>
</file>